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9320" windowHeight="12165"/>
  </bookViews>
  <sheets>
    <sheet name="Прил2" sheetId="3" r:id="rId1"/>
  </sheets>
  <calcPr calcId="124519"/>
</workbook>
</file>

<file path=xl/calcChain.xml><?xml version="1.0" encoding="utf-8"?>
<calcChain xmlns="http://schemas.openxmlformats.org/spreadsheetml/2006/main">
  <c r="G37" i="3"/>
  <c r="G15"/>
  <c r="G33"/>
  <c r="G32"/>
  <c r="G31" s="1"/>
  <c r="F33"/>
  <c r="F32"/>
  <c r="E32"/>
  <c r="E31"/>
  <c r="F52"/>
  <c r="E5"/>
  <c r="E6"/>
  <c r="E33"/>
  <c r="E52"/>
  <c r="G18"/>
  <c r="F18"/>
  <c r="E18"/>
  <c r="F6"/>
  <c r="G6"/>
  <c r="G34" l="1"/>
  <c r="F34"/>
  <c r="G40"/>
  <c r="G17"/>
  <c r="G57" s="1"/>
  <c r="G5"/>
  <c r="E49"/>
  <c r="E43"/>
  <c r="E40"/>
  <c r="E37"/>
  <c r="E34"/>
  <c r="G56" l="1"/>
  <c r="F40"/>
  <c r="F37"/>
  <c r="F5"/>
  <c r="E20"/>
  <c r="E17" s="1"/>
  <c r="F17"/>
  <c r="G55" l="1"/>
  <c r="E57"/>
  <c r="E56"/>
  <c r="E55" l="1"/>
  <c r="F57" l="1"/>
  <c r="F31" l="1"/>
  <c r="F56"/>
  <c r="F55" s="1"/>
</calcChain>
</file>

<file path=xl/sharedStrings.xml><?xml version="1.0" encoding="utf-8"?>
<sst xmlns="http://schemas.openxmlformats.org/spreadsheetml/2006/main" count="65" uniqueCount="49">
  <si>
    <t>№</t>
  </si>
  <si>
    <t>Наименование СЕМ</t>
  </si>
  <si>
    <t>Услуги</t>
  </si>
  <si>
    <t>тыс.тенге</t>
  </si>
  <si>
    <t>ГКП на праве хозяйственного ведения "Өскемен Водоканал" акимата города Усть-Каменогорска</t>
  </si>
  <si>
    <t>Раздел 1. Реконструкция объектов водоснабжения</t>
  </si>
  <si>
    <t>Проект 1. Реконструкция водозаборов и водопроводных насосных станций</t>
  </si>
  <si>
    <t>1.1. Бурение скважин на Элеваторном и Октябрьском водозаборах</t>
  </si>
  <si>
    <t>1.3. Замена насосного оборудования на 9 повысительных насосных станциях (№ 6, 22, 23, 71, 72, 73, 76, 77, 79)</t>
  </si>
  <si>
    <t>1.4. Ремонт ограждений водозаборов</t>
  </si>
  <si>
    <t>1.5. Установка систем видеонаблюдения, рубежной сигнализации и наружного освещения на водозаборных сооружениях, уязвимых в террористическом отношении</t>
  </si>
  <si>
    <t>Проект 2. Замена запорной арматуры на сетях и объектах водоснабжения</t>
  </si>
  <si>
    <t>Проект 3. Приобретение оборудования для поиска потерь воды в системе водоснабжения и учета подаваемой воды</t>
  </si>
  <si>
    <t xml:space="preserve">Проект 4. Реконструкция сетей водоснабжения </t>
  </si>
  <si>
    <t>Проект 5. Реконструкция электрических сетей водозаборов города</t>
  </si>
  <si>
    <t>Раздел 2. Реконструкция объектов водоотведения</t>
  </si>
  <si>
    <t>Проект 6. Реконструкция КНС, вторичных отстойников и приемной камеры на очистных сооружениях</t>
  </si>
  <si>
    <t>6.1. Замена оборудования на КНС</t>
  </si>
  <si>
    <t>6.2. Замена запорной арматуры на объектах водоотведения</t>
  </si>
  <si>
    <t>6.3. Замена запорной арматуры на вторичных отстойниках очистных сооружений</t>
  </si>
  <si>
    <t xml:space="preserve">6.4. Ремонт приемных камер  очистных сооружений </t>
  </si>
  <si>
    <t>6.5. Разработка ПСД на реконструкцию КНС № 30, 31</t>
  </si>
  <si>
    <t>6.6. Внедрение технологии нейтрализации неприятных запахов от очистных сооружений "Мокрый барьер"</t>
  </si>
  <si>
    <t>6.7. Капитальный ремонт оборудования насосных станций и очистных сооружений</t>
  </si>
  <si>
    <t>Проект 7. Реконструкция сетей канализации</t>
  </si>
  <si>
    <t>Проект 8. Реконструкция электрических сетей объектов водоотведения</t>
  </si>
  <si>
    <t>Проект 9. Ремонт системы вентиляции КНС</t>
  </si>
  <si>
    <t>Раздел 3. Обновление и ремонт общих активов, задействованных в оказании регулируемых услуг</t>
  </si>
  <si>
    <t>в том числе: услуги водоснабжения</t>
  </si>
  <si>
    <t xml:space="preserve">                       услуги водоотведения</t>
  </si>
  <si>
    <t xml:space="preserve">Проект 10. Обновление специализированной техники и оборудования </t>
  </si>
  <si>
    <t>Проект 11.  Внедрение  автоматизированной системы контроля и  учета  электроэнергии и воды (АСКУЭ и АСКУВ)</t>
  </si>
  <si>
    <t>Проект 12. Установка косинусных конденсаторов</t>
  </si>
  <si>
    <t>Проект 13. Прокладка оптического кабеля связи</t>
  </si>
  <si>
    <t>Проект 14. Внедрение программного обеспечения учета абонентов для абонентного отдела</t>
  </si>
  <si>
    <t>Проект 15. Капитальный ремонт зданий и сооружений</t>
  </si>
  <si>
    <t>ВСЕГО за счет собственных средств</t>
  </si>
  <si>
    <t>Общая информация об инвестиционной программе</t>
  </si>
  <si>
    <t>Общая сумма инвестиций в рамках инвестпрограммы по услугам</t>
  </si>
  <si>
    <t>6.8. Капитальный ремонт отводящих и подводящих лотков очистных сооружений</t>
  </si>
  <si>
    <t>План инвестиций        на 5-ый год реализации (с 01.06.2019 по 31.05.2020)</t>
  </si>
  <si>
    <t xml:space="preserve">Оперативная информация по исполнению СЕМ инвестиционных программ за  2 квартал 2020 года </t>
  </si>
  <si>
    <t>8200048,4                       (в т.ч. на услуги водоснабжения - 4620417,0;                 на услуги водоотведения - 3579631,4)           Программа утверждена приказом Департамента Комитета РК по регулированию естественных монополий Министерства национальной экономики по ВКО от  29.05.2020г. № 60-ОД (корректировка №5) на период с 1.06.2015г. по 31.12.2020г.</t>
  </si>
  <si>
    <t>1.2. Замена насосного оборудования на водозаборах "Аблакетский", о.Казачий, п.Самсоновка, "Элеваторный"</t>
  </si>
  <si>
    <t>1.7. Создание системы телеметрии насосной станции 3 микрорайона с интеграцией в существующую систему SCADA</t>
  </si>
  <si>
    <t>6.9. Реконструкция КНС № 30, 31  (софинансирование ЕБРР)</t>
  </si>
  <si>
    <t>Проект 16. Возврат кредитных средств на реализацию проектов по реконструкции водозабора "Октябрьский" и КНС № 30, 31</t>
  </si>
  <si>
    <t>Фотоотчет по реализованным мероприятиям за 2 квартал 2020 года прилагается в дополнительном файле.</t>
  </si>
  <si>
    <t>факт 2 квартал 2020г. (с 01.04.2020 по 30.06.2020)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</si>
</sst>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164" fontId="6" fillId="0" borderId="24" xfId="0" applyNumberFormat="1" applyFont="1" applyFill="1" applyBorder="1" applyAlignment="1">
      <alignment horizontal="center" vertical="center" wrapText="1"/>
    </xf>
    <xf numFmtId="164" fontId="4" fillId="0" borderId="24" xfId="0" applyNumberFormat="1" applyFont="1" applyFill="1" applyBorder="1" applyAlignment="1">
      <alignment horizontal="center" vertical="center" wrapText="1"/>
    </xf>
    <xf numFmtId="0" fontId="8" fillId="0" borderId="0" xfId="0" applyFont="1"/>
    <xf numFmtId="164" fontId="4" fillId="0" borderId="36" xfId="0" applyNumberFormat="1" applyFont="1" applyFill="1" applyBorder="1" applyAlignment="1">
      <alignment horizontal="center" vertical="center" wrapText="1"/>
    </xf>
    <xf numFmtId="164" fontId="6" fillId="0" borderId="25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1" fillId="0" borderId="32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Protection="1"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164" fontId="4" fillId="0" borderId="13" xfId="0" applyNumberFormat="1" applyFont="1" applyFill="1" applyBorder="1" applyAlignment="1">
      <alignment horizontal="center" vertical="top" wrapText="1"/>
    </xf>
    <xf numFmtId="164" fontId="4" fillId="0" borderId="16" xfId="0" applyNumberFormat="1" applyFont="1" applyFill="1" applyBorder="1" applyAlignment="1">
      <alignment horizontal="center" vertical="top" wrapText="1"/>
    </xf>
    <xf numFmtId="164" fontId="4" fillId="0" borderId="26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164" fontId="4" fillId="0" borderId="27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164" fontId="5" fillId="0" borderId="23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 indent="1"/>
    </xf>
    <xf numFmtId="164" fontId="6" fillId="0" borderId="36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 indent="2"/>
    </xf>
    <xf numFmtId="0" fontId="4" fillId="0" borderId="17" xfId="0" applyFont="1" applyFill="1" applyBorder="1" applyAlignment="1">
      <alignment horizontal="left" vertical="center" wrapText="1" indent="2"/>
    </xf>
    <xf numFmtId="0" fontId="6" fillId="0" borderId="17" xfId="0" applyFont="1" applyFill="1" applyBorder="1" applyAlignment="1">
      <alignment horizontal="left" vertical="center" wrapText="1" indent="1"/>
    </xf>
    <xf numFmtId="0" fontId="6" fillId="0" borderId="18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wrapText="1" indent="1"/>
    </xf>
    <xf numFmtId="0" fontId="5" fillId="0" borderId="1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 indent="3"/>
    </xf>
    <xf numFmtId="164" fontId="5" fillId="0" borderId="2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 indent="3"/>
    </xf>
    <xf numFmtId="0" fontId="6" fillId="0" borderId="22" xfId="0" applyFont="1" applyFill="1" applyBorder="1" applyAlignment="1">
      <alignment horizontal="left" vertical="center" wrapText="1" indent="1"/>
    </xf>
    <xf numFmtId="0" fontId="7" fillId="0" borderId="22" xfId="0" applyFont="1" applyFill="1" applyBorder="1" applyAlignment="1">
      <alignment horizontal="left" vertical="center" wrapText="1" indent="3"/>
    </xf>
    <xf numFmtId="0" fontId="5" fillId="0" borderId="12" xfId="0" applyFont="1" applyFill="1" applyBorder="1" applyAlignment="1">
      <alignment horizontal="left" vertical="center" wrapText="1" indent="1"/>
    </xf>
    <xf numFmtId="0" fontId="5" fillId="0" borderId="19" xfId="0" applyFont="1" applyFill="1" applyBorder="1" applyAlignment="1">
      <alignment horizontal="left" vertical="center" wrapText="1" indent="3"/>
    </xf>
    <xf numFmtId="164" fontId="5" fillId="0" borderId="25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9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5" xfId="0" applyNumberFormat="1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8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7" xfId="0" applyNumberFormat="1" applyFont="1" applyFill="1" applyBorder="1" applyAlignment="1">
      <alignment horizontal="center" vertical="center" wrapText="1"/>
    </xf>
    <xf numFmtId="164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8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9"/>
  <sheetViews>
    <sheetView tabSelected="1" workbookViewId="0">
      <selection activeCell="E5" sqref="E5:G57"/>
    </sheetView>
  </sheetViews>
  <sheetFormatPr defaultRowHeight="15"/>
  <cols>
    <col min="1" max="1" width="5.140625" customWidth="1"/>
    <col min="2" max="2" width="19" customWidth="1"/>
    <col min="3" max="3" width="14.42578125" customWidth="1"/>
    <col min="4" max="4" width="60.85546875" customWidth="1"/>
    <col min="5" max="5" width="16.140625" style="5" customWidth="1"/>
    <col min="6" max="6" width="14.140625" style="5" customWidth="1"/>
    <col min="7" max="7" width="11.85546875" style="15" customWidth="1"/>
  </cols>
  <sheetData>
    <row r="1" spans="1:8" ht="18.75">
      <c r="A1" s="29" t="s">
        <v>41</v>
      </c>
      <c r="B1" s="29"/>
      <c r="C1" s="29"/>
      <c r="D1" s="29"/>
      <c r="E1" s="29"/>
      <c r="F1" s="29"/>
    </row>
    <row r="2" spans="1:8" ht="19.5" thickBot="1">
      <c r="A2" s="2"/>
      <c r="B2" s="3"/>
      <c r="C2" s="3"/>
      <c r="D2" s="2"/>
      <c r="E2" s="6"/>
      <c r="F2" s="6"/>
      <c r="G2" s="16"/>
    </row>
    <row r="3" spans="1:8" ht="83.25" customHeight="1" thickBot="1">
      <c r="A3" s="30" t="s">
        <v>0</v>
      </c>
      <c r="B3" s="32" t="s">
        <v>1</v>
      </c>
      <c r="C3" s="34" t="s">
        <v>37</v>
      </c>
      <c r="D3" s="36" t="s">
        <v>2</v>
      </c>
      <c r="E3" s="18" t="s">
        <v>38</v>
      </c>
      <c r="F3" s="19" t="s">
        <v>40</v>
      </c>
      <c r="G3" s="14" t="s">
        <v>48</v>
      </c>
    </row>
    <row r="4" spans="1:8" ht="18.75" customHeight="1" thickBot="1">
      <c r="A4" s="31"/>
      <c r="B4" s="33"/>
      <c r="C4" s="35"/>
      <c r="D4" s="37"/>
      <c r="E4" s="38" t="s">
        <v>3</v>
      </c>
      <c r="F4" s="39"/>
      <c r="G4" s="40"/>
    </row>
    <row r="5" spans="1:8" s="4" customFormat="1" ht="15" customHeight="1">
      <c r="A5" s="20">
        <v>1</v>
      </c>
      <c r="B5" s="23" t="s">
        <v>4</v>
      </c>
      <c r="C5" s="26" t="s">
        <v>42</v>
      </c>
      <c r="D5" s="42" t="s">
        <v>5</v>
      </c>
      <c r="E5" s="43">
        <f>E6+E13+E14+E15+E16</f>
        <v>4219687</v>
      </c>
      <c r="F5" s="61">
        <f>F6+F13+F14+F15+F16</f>
        <v>842324.7</v>
      </c>
      <c r="G5" s="71">
        <f>G6+G13+G14+G15+G16</f>
        <v>114822.6</v>
      </c>
    </row>
    <row r="6" spans="1:8" ht="30" customHeight="1">
      <c r="A6" s="21"/>
      <c r="B6" s="24"/>
      <c r="C6" s="27"/>
      <c r="D6" s="44" t="s">
        <v>6</v>
      </c>
      <c r="E6" s="45">
        <f>E7+E8+E9+E10+E11+E12</f>
        <v>928454</v>
      </c>
      <c r="F6" s="62">
        <f t="shared" ref="F6:G6" si="0">F7+F8+F9+F10+F11+F12</f>
        <v>198480.3</v>
      </c>
      <c r="G6" s="72">
        <f t="shared" si="0"/>
        <v>30711.200000000001</v>
      </c>
    </row>
    <row r="7" spans="1:8" ht="30">
      <c r="A7" s="21"/>
      <c r="B7" s="24"/>
      <c r="C7" s="27"/>
      <c r="D7" s="46" t="s">
        <v>7</v>
      </c>
      <c r="E7" s="11">
        <v>35135.5</v>
      </c>
      <c r="F7" s="63">
        <v>0</v>
      </c>
      <c r="G7" s="73">
        <v>0</v>
      </c>
      <c r="H7" s="13"/>
    </row>
    <row r="8" spans="1:8" ht="30">
      <c r="A8" s="21"/>
      <c r="B8" s="24"/>
      <c r="C8" s="27"/>
      <c r="D8" s="47" t="s">
        <v>43</v>
      </c>
      <c r="E8" s="9">
        <v>116761.5</v>
      </c>
      <c r="F8" s="64">
        <v>84506.6</v>
      </c>
      <c r="G8" s="74">
        <v>0</v>
      </c>
      <c r="H8" s="13"/>
    </row>
    <row r="9" spans="1:8" ht="30">
      <c r="A9" s="21"/>
      <c r="B9" s="24"/>
      <c r="C9" s="27"/>
      <c r="D9" s="47" t="s">
        <v>8</v>
      </c>
      <c r="E9" s="9">
        <v>68801.600000000006</v>
      </c>
      <c r="F9" s="64">
        <v>0</v>
      </c>
      <c r="G9" s="74">
        <v>0</v>
      </c>
      <c r="H9" s="13"/>
    </row>
    <row r="10" spans="1:8">
      <c r="A10" s="21"/>
      <c r="B10" s="24"/>
      <c r="C10" s="27"/>
      <c r="D10" s="47" t="s">
        <v>9</v>
      </c>
      <c r="E10" s="9">
        <v>479243.3</v>
      </c>
      <c r="F10" s="64">
        <v>110194.7</v>
      </c>
      <c r="G10" s="74">
        <v>30711.200000000001</v>
      </c>
      <c r="H10" s="13"/>
    </row>
    <row r="11" spans="1:8" ht="45">
      <c r="A11" s="21"/>
      <c r="B11" s="24"/>
      <c r="C11" s="27"/>
      <c r="D11" s="47" t="s">
        <v>10</v>
      </c>
      <c r="E11" s="9">
        <v>224733.1</v>
      </c>
      <c r="F11" s="64">
        <v>0</v>
      </c>
      <c r="G11" s="74">
        <v>0</v>
      </c>
      <c r="H11" s="13"/>
    </row>
    <row r="12" spans="1:8" ht="45">
      <c r="A12" s="21"/>
      <c r="B12" s="24"/>
      <c r="C12" s="27"/>
      <c r="D12" s="46" t="s">
        <v>44</v>
      </c>
      <c r="E12" s="9">
        <v>3779</v>
      </c>
      <c r="F12" s="64">
        <v>3779</v>
      </c>
      <c r="G12" s="74">
        <v>0</v>
      </c>
      <c r="H12" s="13"/>
    </row>
    <row r="13" spans="1:8" ht="30">
      <c r="A13" s="21"/>
      <c r="B13" s="24"/>
      <c r="C13" s="27"/>
      <c r="D13" s="44" t="s">
        <v>11</v>
      </c>
      <c r="E13" s="8">
        <v>237958.2</v>
      </c>
      <c r="F13" s="62">
        <v>32830</v>
      </c>
      <c r="G13" s="75">
        <v>9788.4</v>
      </c>
      <c r="H13" s="13"/>
    </row>
    <row r="14" spans="1:8" ht="30">
      <c r="A14" s="21"/>
      <c r="B14" s="24"/>
      <c r="C14" s="27"/>
      <c r="D14" s="48" t="s">
        <v>12</v>
      </c>
      <c r="E14" s="8">
        <v>92133.1</v>
      </c>
      <c r="F14" s="65">
        <v>4278.5</v>
      </c>
      <c r="G14" s="75">
        <v>0</v>
      </c>
      <c r="H14" s="13"/>
    </row>
    <row r="15" spans="1:8">
      <c r="A15" s="21"/>
      <c r="B15" s="24"/>
      <c r="C15" s="27"/>
      <c r="D15" s="48" t="s">
        <v>13</v>
      </c>
      <c r="E15" s="8">
        <v>2866997.9</v>
      </c>
      <c r="F15" s="62">
        <v>606735.9</v>
      </c>
      <c r="G15" s="75">
        <f>73179+1144</f>
        <v>74323</v>
      </c>
      <c r="H15" s="13"/>
    </row>
    <row r="16" spans="1:8" ht="30.75" thickBot="1">
      <c r="A16" s="21"/>
      <c r="B16" s="24"/>
      <c r="C16" s="27"/>
      <c r="D16" s="49" t="s">
        <v>14</v>
      </c>
      <c r="E16" s="12">
        <v>94143.8</v>
      </c>
      <c r="F16" s="66">
        <v>0</v>
      </c>
      <c r="G16" s="76">
        <v>0</v>
      </c>
      <c r="H16" s="13"/>
    </row>
    <row r="17" spans="1:8">
      <c r="A17" s="21"/>
      <c r="B17" s="24"/>
      <c r="C17" s="27"/>
      <c r="D17" s="42" t="s">
        <v>15</v>
      </c>
      <c r="E17" s="43">
        <f>E18+E28+E29+E30</f>
        <v>3196223.3</v>
      </c>
      <c r="F17" s="61">
        <f>F18+F28+F29+F30</f>
        <v>500199.5</v>
      </c>
      <c r="G17" s="71">
        <f>G18+G28+G29+G30</f>
        <v>23289</v>
      </c>
      <c r="H17" s="13"/>
    </row>
    <row r="18" spans="1:8" ht="30">
      <c r="A18" s="21"/>
      <c r="B18" s="24"/>
      <c r="C18" s="27"/>
      <c r="D18" s="50" t="s">
        <v>16</v>
      </c>
      <c r="E18" s="8">
        <f>E19+E20+E21+E22+E23+E24+E25+E26+E27</f>
        <v>1121988.5999999999</v>
      </c>
      <c r="F18" s="62">
        <f>F19+F20+F21+F22+F23+F24+F25+F26+F27</f>
        <v>228761.5</v>
      </c>
      <c r="G18" s="77">
        <f>G19+G20+G21+G22+G23+G24+G25+G26+G27</f>
        <v>23289</v>
      </c>
      <c r="H18" s="13"/>
    </row>
    <row r="19" spans="1:8">
      <c r="A19" s="21"/>
      <c r="B19" s="24"/>
      <c r="C19" s="27"/>
      <c r="D19" s="47" t="s">
        <v>17</v>
      </c>
      <c r="E19" s="9">
        <v>163484.6</v>
      </c>
      <c r="F19" s="64">
        <v>0</v>
      </c>
      <c r="G19" s="74">
        <v>0</v>
      </c>
      <c r="H19" s="13"/>
    </row>
    <row r="20" spans="1:8">
      <c r="A20" s="21"/>
      <c r="B20" s="24"/>
      <c r="C20" s="27"/>
      <c r="D20" s="47" t="s">
        <v>18</v>
      </c>
      <c r="E20" s="9">
        <f>78785.6</f>
        <v>78785.600000000006</v>
      </c>
      <c r="F20" s="64">
        <v>13791.3</v>
      </c>
      <c r="G20" s="74">
        <v>2664</v>
      </c>
      <c r="H20" s="13"/>
    </row>
    <row r="21" spans="1:8" ht="30">
      <c r="A21" s="21"/>
      <c r="B21" s="24"/>
      <c r="C21" s="27"/>
      <c r="D21" s="47" t="s">
        <v>19</v>
      </c>
      <c r="E21" s="9">
        <v>132339.79999999999</v>
      </c>
      <c r="F21" s="64">
        <v>0</v>
      </c>
      <c r="G21" s="74">
        <v>0</v>
      </c>
      <c r="H21" s="13"/>
    </row>
    <row r="22" spans="1:8">
      <c r="A22" s="21"/>
      <c r="B22" s="24"/>
      <c r="C22" s="27"/>
      <c r="D22" s="47" t="s">
        <v>20</v>
      </c>
      <c r="E22" s="9">
        <v>186224.4</v>
      </c>
      <c r="F22" s="64">
        <v>0</v>
      </c>
      <c r="G22" s="74">
        <v>0</v>
      </c>
      <c r="H22" s="13"/>
    </row>
    <row r="23" spans="1:8">
      <c r="A23" s="21"/>
      <c r="B23" s="24"/>
      <c r="C23" s="27"/>
      <c r="D23" s="47" t="s">
        <v>21</v>
      </c>
      <c r="E23" s="9">
        <v>62500</v>
      </c>
      <c r="F23" s="64">
        <v>0</v>
      </c>
      <c r="G23" s="74">
        <v>0</v>
      </c>
      <c r="H23" s="13"/>
    </row>
    <row r="24" spans="1:8" ht="30">
      <c r="A24" s="21"/>
      <c r="B24" s="24"/>
      <c r="C24" s="27"/>
      <c r="D24" s="47" t="s">
        <v>22</v>
      </c>
      <c r="E24" s="9">
        <v>75952.800000000003</v>
      </c>
      <c r="F24" s="64">
        <v>0</v>
      </c>
      <c r="G24" s="74">
        <v>0</v>
      </c>
      <c r="H24" s="13"/>
    </row>
    <row r="25" spans="1:8" ht="30">
      <c r="A25" s="21"/>
      <c r="B25" s="24"/>
      <c r="C25" s="27"/>
      <c r="D25" s="47" t="s">
        <v>23</v>
      </c>
      <c r="E25" s="9">
        <v>12414.2</v>
      </c>
      <c r="F25" s="64">
        <v>0</v>
      </c>
      <c r="G25" s="74">
        <v>0</v>
      </c>
      <c r="H25" s="13"/>
    </row>
    <row r="26" spans="1:8" ht="30">
      <c r="A26" s="21"/>
      <c r="B26" s="24"/>
      <c r="C26" s="27"/>
      <c r="D26" s="47" t="s">
        <v>39</v>
      </c>
      <c r="E26" s="9">
        <v>376080.3</v>
      </c>
      <c r="F26" s="64">
        <v>214970.2</v>
      </c>
      <c r="G26" s="74">
        <v>20625</v>
      </c>
      <c r="H26" s="13"/>
    </row>
    <row r="27" spans="1:8">
      <c r="A27" s="21"/>
      <c r="B27" s="24"/>
      <c r="C27" s="27"/>
      <c r="D27" s="47" t="s">
        <v>45</v>
      </c>
      <c r="E27" s="9">
        <v>34206.9</v>
      </c>
      <c r="F27" s="64">
        <v>0</v>
      </c>
      <c r="G27" s="74">
        <v>0</v>
      </c>
      <c r="H27" s="13"/>
    </row>
    <row r="28" spans="1:8">
      <c r="A28" s="21"/>
      <c r="B28" s="24"/>
      <c r="C28" s="27"/>
      <c r="D28" s="48" t="s">
        <v>24</v>
      </c>
      <c r="E28" s="8">
        <v>1813953.2</v>
      </c>
      <c r="F28" s="62">
        <v>240051.4</v>
      </c>
      <c r="G28" s="75">
        <v>0</v>
      </c>
      <c r="H28" s="13"/>
    </row>
    <row r="29" spans="1:8" ht="30">
      <c r="A29" s="21"/>
      <c r="B29" s="24"/>
      <c r="C29" s="27"/>
      <c r="D29" s="48" t="s">
        <v>25</v>
      </c>
      <c r="E29" s="8">
        <v>0</v>
      </c>
      <c r="F29" s="62">
        <v>0</v>
      </c>
      <c r="G29" s="75">
        <v>0</v>
      </c>
      <c r="H29" s="13"/>
    </row>
    <row r="30" spans="1:8" ht="15.75" thickBot="1">
      <c r="A30" s="21"/>
      <c r="B30" s="24"/>
      <c r="C30" s="27"/>
      <c r="D30" s="50" t="s">
        <v>26</v>
      </c>
      <c r="E30" s="12">
        <v>260281.5</v>
      </c>
      <c r="F30" s="66">
        <v>31386.6</v>
      </c>
      <c r="G30" s="76">
        <v>0</v>
      </c>
      <c r="H30" s="13"/>
    </row>
    <row r="31" spans="1:8" ht="28.5">
      <c r="A31" s="21"/>
      <c r="B31" s="24"/>
      <c r="C31" s="27"/>
      <c r="D31" s="51" t="s">
        <v>27</v>
      </c>
      <c r="E31" s="43">
        <f>E32+E33</f>
        <v>784138.1</v>
      </c>
      <c r="F31" s="61">
        <f>F32+F33</f>
        <v>139805.29999999999</v>
      </c>
      <c r="G31" s="71">
        <f>G32+G33</f>
        <v>24201.599999999999</v>
      </c>
      <c r="H31" s="13"/>
    </row>
    <row r="32" spans="1:8">
      <c r="A32" s="21"/>
      <c r="B32" s="24"/>
      <c r="C32" s="27"/>
      <c r="D32" s="52" t="s">
        <v>28</v>
      </c>
      <c r="E32" s="53">
        <f>E35+E38+E41+E44+E47+E50+E53</f>
        <v>400730</v>
      </c>
      <c r="F32" s="67">
        <f>F35+F38+F41+F44+F47+F50+F53</f>
        <v>73184.800000000003</v>
      </c>
      <c r="G32" s="78">
        <f>G35+G38+G41+G44+G47+G50+G53</f>
        <v>12003.2</v>
      </c>
      <c r="H32" s="13"/>
    </row>
    <row r="33" spans="1:8">
      <c r="A33" s="21"/>
      <c r="B33" s="24"/>
      <c r="C33" s="27"/>
      <c r="D33" s="52" t="s">
        <v>29</v>
      </c>
      <c r="E33" s="53">
        <f>E36+E39+E42+E45+E48+E51+E54</f>
        <v>383408.1</v>
      </c>
      <c r="F33" s="67">
        <f>F36+F39+F42+F45+F48+F51+F54</f>
        <v>66620.5</v>
      </c>
      <c r="G33" s="78">
        <f>G36+G39+G42+G45+G48+G51+G54</f>
        <v>12198.4</v>
      </c>
      <c r="H33" s="13"/>
    </row>
    <row r="34" spans="1:8" ht="30">
      <c r="A34" s="21"/>
      <c r="B34" s="24"/>
      <c r="C34" s="27"/>
      <c r="D34" s="54" t="s">
        <v>30</v>
      </c>
      <c r="E34" s="8">
        <f>E35+E36</f>
        <v>370152.8</v>
      </c>
      <c r="F34" s="62">
        <f>F35+F36</f>
        <v>24000</v>
      </c>
      <c r="G34" s="79">
        <f>G35+G36</f>
        <v>24012.6</v>
      </c>
      <c r="H34" s="13"/>
    </row>
    <row r="35" spans="1:8">
      <c r="A35" s="21"/>
      <c r="B35" s="24"/>
      <c r="C35" s="27"/>
      <c r="D35" s="55" t="s">
        <v>28</v>
      </c>
      <c r="E35" s="9">
        <v>179212.9</v>
      </c>
      <c r="F35" s="64">
        <v>11808</v>
      </c>
      <c r="G35" s="74">
        <v>11814.2</v>
      </c>
      <c r="H35" s="13"/>
    </row>
    <row r="36" spans="1:8">
      <c r="A36" s="21"/>
      <c r="B36" s="24"/>
      <c r="C36" s="27"/>
      <c r="D36" s="55" t="s">
        <v>29</v>
      </c>
      <c r="E36" s="9">
        <v>190939.9</v>
      </c>
      <c r="F36" s="64">
        <v>12192</v>
      </c>
      <c r="G36" s="74">
        <v>12198.4</v>
      </c>
      <c r="H36" s="13"/>
    </row>
    <row r="37" spans="1:8" ht="45">
      <c r="A37" s="21"/>
      <c r="B37" s="24"/>
      <c r="C37" s="27"/>
      <c r="D37" s="54" t="s">
        <v>31</v>
      </c>
      <c r="E37" s="8">
        <f>E38+E39</f>
        <v>170509.4</v>
      </c>
      <c r="F37" s="62">
        <f>F38+F39</f>
        <v>0</v>
      </c>
      <c r="G37" s="75">
        <f>G38+G39</f>
        <v>189</v>
      </c>
      <c r="H37" s="13"/>
    </row>
    <row r="38" spans="1:8">
      <c r="A38" s="21"/>
      <c r="B38" s="24"/>
      <c r="C38" s="27"/>
      <c r="D38" s="55" t="s">
        <v>28</v>
      </c>
      <c r="E38" s="9">
        <v>100219.5</v>
      </c>
      <c r="F38" s="64">
        <v>0</v>
      </c>
      <c r="G38" s="74">
        <v>189</v>
      </c>
      <c r="H38" s="13"/>
    </row>
    <row r="39" spans="1:8">
      <c r="A39" s="21"/>
      <c r="B39" s="24"/>
      <c r="C39" s="27"/>
      <c r="D39" s="55" t="s">
        <v>29</v>
      </c>
      <c r="E39" s="9">
        <v>70289.899999999994</v>
      </c>
      <c r="F39" s="64">
        <v>0</v>
      </c>
      <c r="G39" s="74">
        <v>0</v>
      </c>
      <c r="H39" s="13"/>
    </row>
    <row r="40" spans="1:8">
      <c r="A40" s="21"/>
      <c r="B40" s="24"/>
      <c r="C40" s="27"/>
      <c r="D40" s="54" t="s">
        <v>32</v>
      </c>
      <c r="E40" s="8">
        <f>E41+E42</f>
        <v>28447.200000000001</v>
      </c>
      <c r="F40" s="62">
        <f>F41+F42</f>
        <v>0</v>
      </c>
      <c r="G40" s="75">
        <f>G41+G42</f>
        <v>0</v>
      </c>
      <c r="H40" s="13"/>
    </row>
    <row r="41" spans="1:8">
      <c r="A41" s="21"/>
      <c r="B41" s="24"/>
      <c r="C41" s="27"/>
      <c r="D41" s="55" t="s">
        <v>28</v>
      </c>
      <c r="E41" s="9">
        <v>9729.2000000000007</v>
      </c>
      <c r="F41" s="64">
        <v>0</v>
      </c>
      <c r="G41" s="74">
        <v>0</v>
      </c>
      <c r="H41" s="13"/>
    </row>
    <row r="42" spans="1:8">
      <c r="A42" s="21"/>
      <c r="B42" s="24"/>
      <c r="C42" s="27"/>
      <c r="D42" s="55" t="s">
        <v>29</v>
      </c>
      <c r="E42" s="9">
        <v>18718</v>
      </c>
      <c r="F42" s="64">
        <v>0</v>
      </c>
      <c r="G42" s="74">
        <v>0</v>
      </c>
      <c r="H42" s="13"/>
    </row>
    <row r="43" spans="1:8">
      <c r="A43" s="21"/>
      <c r="B43" s="24"/>
      <c r="C43" s="27"/>
      <c r="D43" s="54" t="s">
        <v>33</v>
      </c>
      <c r="E43" s="8">
        <f>E44+E45</f>
        <v>4339.6000000000004</v>
      </c>
      <c r="F43" s="62">
        <v>0</v>
      </c>
      <c r="G43" s="75">
        <v>0</v>
      </c>
      <c r="H43" s="13"/>
    </row>
    <row r="44" spans="1:8">
      <c r="A44" s="21"/>
      <c r="B44" s="24"/>
      <c r="C44" s="27"/>
      <c r="D44" s="55" t="s">
        <v>28</v>
      </c>
      <c r="E44" s="41">
        <v>2135.1</v>
      </c>
      <c r="F44" s="68">
        <v>0</v>
      </c>
      <c r="G44" s="80">
        <v>0</v>
      </c>
      <c r="H44" s="13"/>
    </row>
    <row r="45" spans="1:8">
      <c r="A45" s="21"/>
      <c r="B45" s="24"/>
      <c r="C45" s="27"/>
      <c r="D45" s="55" t="s">
        <v>29</v>
      </c>
      <c r="E45" s="41">
        <v>2204.5</v>
      </c>
      <c r="F45" s="68">
        <v>0</v>
      </c>
      <c r="G45" s="80">
        <v>0</v>
      </c>
      <c r="H45" s="13"/>
    </row>
    <row r="46" spans="1:8" ht="30">
      <c r="A46" s="21"/>
      <c r="B46" s="24"/>
      <c r="C46" s="27"/>
      <c r="D46" s="56" t="s">
        <v>34</v>
      </c>
      <c r="E46" s="41">
        <v>0</v>
      </c>
      <c r="F46" s="68">
        <v>0</v>
      </c>
      <c r="G46" s="80">
        <v>0</v>
      </c>
      <c r="H46" s="13"/>
    </row>
    <row r="47" spans="1:8">
      <c r="A47" s="21"/>
      <c r="B47" s="24"/>
      <c r="C47" s="27"/>
      <c r="D47" s="55" t="s">
        <v>28</v>
      </c>
      <c r="E47" s="41">
        <v>0</v>
      </c>
      <c r="F47" s="68">
        <v>0</v>
      </c>
      <c r="G47" s="80">
        <v>0</v>
      </c>
      <c r="H47" s="13"/>
    </row>
    <row r="48" spans="1:8">
      <c r="A48" s="21"/>
      <c r="B48" s="24"/>
      <c r="C48" s="27"/>
      <c r="D48" s="55" t="s">
        <v>29</v>
      </c>
      <c r="E48" s="41">
        <v>0</v>
      </c>
      <c r="F48" s="68">
        <v>0</v>
      </c>
      <c r="G48" s="80">
        <v>0</v>
      </c>
      <c r="H48" s="13"/>
    </row>
    <row r="49" spans="1:8">
      <c r="A49" s="21"/>
      <c r="B49" s="24"/>
      <c r="C49" s="27"/>
      <c r="D49" s="56" t="s">
        <v>35</v>
      </c>
      <c r="E49" s="8">
        <f>E50+E51</f>
        <v>15928.5</v>
      </c>
      <c r="F49" s="69">
        <v>0</v>
      </c>
      <c r="G49" s="81">
        <v>0</v>
      </c>
      <c r="H49" s="13"/>
    </row>
    <row r="50" spans="1:8">
      <c r="A50" s="21"/>
      <c r="B50" s="24"/>
      <c r="C50" s="27"/>
      <c r="D50" s="55" t="s">
        <v>28</v>
      </c>
      <c r="E50" s="9">
        <v>6210.2</v>
      </c>
      <c r="F50" s="64">
        <v>0</v>
      </c>
      <c r="G50" s="74">
        <v>0</v>
      </c>
      <c r="H50" s="13"/>
    </row>
    <row r="51" spans="1:8">
      <c r="A51" s="21"/>
      <c r="B51" s="24"/>
      <c r="C51" s="27"/>
      <c r="D51" s="57" t="s">
        <v>29</v>
      </c>
      <c r="E51" s="41">
        <v>9718.2999999999993</v>
      </c>
      <c r="F51" s="68">
        <v>0</v>
      </c>
      <c r="G51" s="80">
        <v>0</v>
      </c>
      <c r="H51" s="13"/>
    </row>
    <row r="52" spans="1:8" ht="45">
      <c r="A52" s="21"/>
      <c r="B52" s="24"/>
      <c r="C52" s="27"/>
      <c r="D52" s="56" t="s">
        <v>46</v>
      </c>
      <c r="E52" s="8">
        <f>E53+E54</f>
        <v>194760.6</v>
      </c>
      <c r="F52" s="69">
        <f>F53+F54</f>
        <v>115805.3</v>
      </c>
      <c r="G52" s="81">
        <v>0</v>
      </c>
      <c r="H52" s="13"/>
    </row>
    <row r="53" spans="1:8">
      <c r="A53" s="21"/>
      <c r="B53" s="24"/>
      <c r="C53" s="27"/>
      <c r="D53" s="55" t="s">
        <v>28</v>
      </c>
      <c r="E53" s="9">
        <v>103223.1</v>
      </c>
      <c r="F53" s="64">
        <v>61376.800000000003</v>
      </c>
      <c r="G53" s="74">
        <v>0</v>
      </c>
      <c r="H53" s="13"/>
    </row>
    <row r="54" spans="1:8" ht="15.75" thickBot="1">
      <c r="A54" s="21"/>
      <c r="B54" s="24"/>
      <c r="C54" s="27"/>
      <c r="D54" s="57" t="s">
        <v>29</v>
      </c>
      <c r="E54" s="41">
        <v>91537.5</v>
      </c>
      <c r="F54" s="68">
        <v>54428.5</v>
      </c>
      <c r="G54" s="80">
        <v>0</v>
      </c>
      <c r="H54" s="13"/>
    </row>
    <row r="55" spans="1:8">
      <c r="A55" s="21"/>
      <c r="B55" s="24"/>
      <c r="C55" s="27"/>
      <c r="D55" s="58" t="s">
        <v>36</v>
      </c>
      <c r="E55" s="43">
        <f>E56+E57</f>
        <v>8200048.4000000004</v>
      </c>
      <c r="F55" s="61">
        <f>F56+F57</f>
        <v>1482329.5</v>
      </c>
      <c r="G55" s="71">
        <f>G56+G57</f>
        <v>162313.20000000001</v>
      </c>
      <c r="H55" s="13"/>
    </row>
    <row r="56" spans="1:8">
      <c r="A56" s="21"/>
      <c r="B56" s="24"/>
      <c r="C56" s="27"/>
      <c r="D56" s="52" t="s">
        <v>28</v>
      </c>
      <c r="E56" s="53">
        <f>E32+E5</f>
        <v>4620417</v>
      </c>
      <c r="F56" s="67">
        <f>F32+F5</f>
        <v>915509.5</v>
      </c>
      <c r="G56" s="78">
        <f>G32+G5</f>
        <v>126825.8</v>
      </c>
      <c r="H56" s="13"/>
    </row>
    <row r="57" spans="1:8" ht="15.75" thickBot="1">
      <c r="A57" s="22"/>
      <c r="B57" s="25"/>
      <c r="C57" s="28"/>
      <c r="D57" s="59" t="s">
        <v>29</v>
      </c>
      <c r="E57" s="60">
        <f>E33+E17</f>
        <v>3579631.4</v>
      </c>
      <c r="F57" s="70">
        <f>F33+F17</f>
        <v>566820</v>
      </c>
      <c r="G57" s="82">
        <f>G33+G17</f>
        <v>35487.4</v>
      </c>
      <c r="H57" s="13"/>
    </row>
    <row r="58" spans="1:8">
      <c r="G58" s="17"/>
    </row>
    <row r="59" spans="1:8" ht="15.75">
      <c r="B59" s="10" t="s">
        <v>47</v>
      </c>
      <c r="D59" s="1"/>
      <c r="E59" s="7"/>
      <c r="F59" s="7"/>
    </row>
  </sheetData>
  <mergeCells count="9">
    <mergeCell ref="A5:A57"/>
    <mergeCell ref="B5:B57"/>
    <mergeCell ref="C5:C57"/>
    <mergeCell ref="A1:F1"/>
    <mergeCell ref="A3:A4"/>
    <mergeCell ref="B3:B4"/>
    <mergeCell ref="C3:C4"/>
    <mergeCell ref="D3:D4"/>
    <mergeCell ref="E4:G4"/>
  </mergeCells>
  <pageMargins left="0.51181102362204722" right="0.5118110236220472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zuhra</dc:creator>
  <cp:lastModifiedBy>PEO1</cp:lastModifiedBy>
  <cp:lastPrinted>2019-07-08T12:16:13Z</cp:lastPrinted>
  <dcterms:created xsi:type="dcterms:W3CDTF">2016-09-27T04:46:48Z</dcterms:created>
  <dcterms:modified xsi:type="dcterms:W3CDTF">2020-07-06T08:20:54Z</dcterms:modified>
</cp:coreProperties>
</file>